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Personal Docs\New folder (3)\New folder (2)\HFY\"/>
    </mc:Choice>
  </mc:AlternateContent>
  <bookViews>
    <workbookView xWindow="0" yWindow="0" windowWidth="20490" windowHeight="7635"/>
  </bookViews>
  <sheets>
    <sheet name="Sheet1" sheetId="1" r:id="rId1"/>
  </sheets>
  <definedNames>
    <definedName name="_xlnm.Print_Area" localSheetId="0">Sheet1!$B$1:$I$242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57" i="1" l="1"/>
  <c r="I115" i="1"/>
  <c r="I114" i="1"/>
  <c r="I113" i="1"/>
  <c r="I112" i="1"/>
  <c r="E115" i="1"/>
  <c r="E114" i="1"/>
  <c r="E113" i="1"/>
  <c r="E112" i="1"/>
  <c r="I111" i="1"/>
  <c r="E111" i="1"/>
  <c r="C56" i="1"/>
  <c r="I196" i="1" l="1"/>
  <c r="E212" i="1" s="1"/>
  <c r="I127" i="1"/>
  <c r="I21" i="1"/>
  <c r="F51" i="1" s="1"/>
  <c r="F65" i="1" s="1"/>
  <c r="F73" i="1" s="1"/>
  <c r="I19" i="1"/>
  <c r="I20" i="1" s="1"/>
  <c r="I18" i="1"/>
  <c r="I7" i="1"/>
  <c r="I17" i="1" s="1"/>
  <c r="I51" i="1" l="1"/>
  <c r="F81" i="1"/>
  <c r="F89" i="1" l="1"/>
  <c r="E65" i="1"/>
  <c r="I65" i="1" l="1"/>
  <c r="H67" i="1" s="1"/>
  <c r="E57" i="1" s="1"/>
  <c r="C57" i="1"/>
  <c r="E73" i="1" l="1"/>
  <c r="I68" i="1"/>
  <c r="I57" i="1" s="1"/>
  <c r="I73" i="1"/>
  <c r="H75" i="1" s="1"/>
  <c r="E58" i="1" s="1"/>
  <c r="C58" i="1"/>
  <c r="E81" i="1" l="1"/>
  <c r="I76" i="1"/>
  <c r="I58" i="1" s="1"/>
  <c r="I81" i="1"/>
  <c r="I84" i="1" s="1"/>
  <c r="I59" i="1" s="1"/>
  <c r="C59" i="1"/>
  <c r="E89" i="1" l="1"/>
  <c r="H83" i="1"/>
  <c r="E59" i="1" s="1"/>
  <c r="I89" i="1"/>
  <c r="H91" i="1" s="1"/>
  <c r="E60" i="1" s="1"/>
  <c r="C60" i="1"/>
  <c r="I92" i="1" l="1"/>
  <c r="I60" i="1" s="1"/>
  <c r="I219" i="1" l="1"/>
  <c r="H222" i="1" s="1"/>
  <c r="I223" i="1" s="1"/>
  <c r="I226" i="1" s="1"/>
  <c r="H229" i="1" s="1"/>
  <c r="I230" i="1" l="1"/>
  <c r="I232" i="1" s="1"/>
  <c r="H235" i="1" s="1"/>
  <c r="E214" i="1"/>
  <c r="E213" i="1"/>
  <c r="I236" i="1" l="1"/>
  <c r="I238" i="1" s="1"/>
  <c r="H241" i="1" s="1"/>
  <c r="E215" i="1"/>
  <c r="E216" i="1" l="1"/>
  <c r="I242" i="1"/>
</calcChain>
</file>

<file path=xl/sharedStrings.xml><?xml version="1.0" encoding="utf-8"?>
<sst xmlns="http://schemas.openxmlformats.org/spreadsheetml/2006/main" count="250" uniqueCount="75">
  <si>
    <t>Bond Details</t>
  </si>
  <si>
    <t>Face value of the bond</t>
  </si>
  <si>
    <t>Coupon</t>
  </si>
  <si>
    <t>Period to maturity</t>
  </si>
  <si>
    <t>5 years</t>
  </si>
  <si>
    <t>Issue Amount</t>
  </si>
  <si>
    <t>Premium at maturity</t>
  </si>
  <si>
    <t>Issue costs</t>
  </si>
  <si>
    <t>The issue costs cannot be included in the operating expenses for 2018. These costs refer to expenses related to underwriting, printing, legal and registration fees of the bond and do not accrue any benefit to the issuer of the bond. These costs are supposed to be armotized over the course of the bond. The accounting entries for this transaction will be as follows;</t>
  </si>
  <si>
    <t>Debit</t>
  </si>
  <si>
    <t>Debt Issuance Costs Account</t>
  </si>
  <si>
    <t>Euros (€)</t>
  </si>
  <si>
    <t>Other Details</t>
  </si>
  <si>
    <t>Treatment of Issue Costs</t>
  </si>
  <si>
    <t>Credit</t>
  </si>
  <si>
    <t>Accounts Payable</t>
  </si>
  <si>
    <t>Debit (Dr)</t>
  </si>
  <si>
    <t>Credit (Cr)</t>
  </si>
  <si>
    <t>Accounting Entry</t>
  </si>
  <si>
    <t>Details (Account)</t>
  </si>
  <si>
    <t>To Armotize the debt issuance fees over a period of five years using the straight line method;</t>
  </si>
  <si>
    <t>Year 1</t>
  </si>
  <si>
    <t>Year 2</t>
  </si>
  <si>
    <t>Year 3</t>
  </si>
  <si>
    <t>Year 4</t>
  </si>
  <si>
    <t>Year 5</t>
  </si>
  <si>
    <t>Debt Issue Expense</t>
  </si>
  <si>
    <t>Issuance of the Bond</t>
  </si>
  <si>
    <t>The company will debit cash and credit bonds payable with an amount equivalent to the issue amount of € 11,000,000. The accounting entries for this transaction will be as follows;</t>
  </si>
  <si>
    <t>To record the issuance of the bond;</t>
  </si>
  <si>
    <t>Cash</t>
  </si>
  <si>
    <t>Bonds Payable</t>
  </si>
  <si>
    <t xml:space="preserve">The company will pay a premium on the bond equal to €3,000,000 at maturity. This premium is supposed to be spread throughout the term of the bond by debiting interest expense and crediting bonds payable even though it will only be paid at maturity. </t>
  </si>
  <si>
    <t>Interest Expense</t>
  </si>
  <si>
    <t>Calculate the Rate of Return</t>
  </si>
  <si>
    <t>Divide face value by issue amount to get:</t>
  </si>
  <si>
    <t>Divide 1 by the number of periods to get:</t>
  </si>
  <si>
    <t>Raise 1.27 to the power of 0.20</t>
  </si>
  <si>
    <t>Subtract 1 to get:</t>
  </si>
  <si>
    <t>Rate of Investment</t>
  </si>
  <si>
    <t>To record the interest expense on the bond;</t>
  </si>
  <si>
    <t>Multiply the rate of return by the price;</t>
  </si>
  <si>
    <t>Price</t>
  </si>
  <si>
    <t>Rate of Return</t>
  </si>
  <si>
    <t>New Price</t>
  </si>
  <si>
    <t>Preference Shares</t>
  </si>
  <si>
    <t xml:space="preserve">Reedeemable preference shares are treated as a liabilitty in the Statement of Financial Position (SOFP). These shares are a liability as the company has to pay back a certain amount after an agreed period. Any dividend paid on the shares will be treated as an expense in the Income Statement. </t>
  </si>
  <si>
    <t>Redeemable Preference Shares Liability</t>
  </si>
  <si>
    <t>To record proceeds of the issuance of the shares;</t>
  </si>
  <si>
    <t>Total Proceeds</t>
  </si>
  <si>
    <t>Nominal Value per share issued</t>
  </si>
  <si>
    <t>Total number of shares</t>
  </si>
  <si>
    <t>The dividends on reedeemable share capital will be treated as finance costs since it is the nature of debt</t>
  </si>
  <si>
    <t>Finance Costs</t>
  </si>
  <si>
    <t>Accoutns Payable</t>
  </si>
  <si>
    <t>On payment:</t>
  </si>
  <si>
    <t>Calculate the 7% finance cost on the issued debt as follows:</t>
  </si>
  <si>
    <t>Accounting entries</t>
  </si>
  <si>
    <t>Accounts payable</t>
  </si>
  <si>
    <t>Draft Reply to the Assistant Accountant</t>
  </si>
  <si>
    <t>Part B</t>
  </si>
  <si>
    <t>Part A</t>
  </si>
  <si>
    <t>i</t>
  </si>
  <si>
    <t>ii</t>
  </si>
  <si>
    <t xml:space="preserve">The bonds held by Sky Plc in both Stars Plc and Mars Plc should be treated in the same manner in the financial statements of the company. Uniformity in the accounting treatment of the bonds will help the company determine which bonds are more profitabel and therefore make better investment decisions. It is essential to take this approach given that one of the bonds face value is expected to fluctuate thereby altering the overall return at the end of the investment period. Similar accounting treatment will allow the company to manage its portfolio more effectively. </t>
  </si>
  <si>
    <t>Ledger Account for Sky Plc</t>
  </si>
  <si>
    <t>Sky Plc</t>
  </si>
  <si>
    <t>To record investment in bonds:</t>
  </si>
  <si>
    <t>Investment in Bonds</t>
  </si>
  <si>
    <t>To record interest income:</t>
  </si>
  <si>
    <t>Interest Income</t>
  </si>
  <si>
    <t>Value of Bond</t>
  </si>
  <si>
    <t>New Value of the bond:</t>
  </si>
  <si>
    <t>New prices of the bond;</t>
  </si>
  <si>
    <t>On issuance: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</si>
</sst>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2]\ #,##0;[Red]\-[$€-2]\ #,##0"/>
    <numFmt numFmtId="165" formatCode="[$€-2]\ #,##0.00;[Red]\-[$€-2]\ #,##0.00"/>
    <numFmt numFmtId="166" formatCode="[$€-2]\ #,##0.00;[Red][$€-2]\ #,##0.00"/>
  </numFmts>
  <fonts count="4" x14ac:knownFonts="1">
    <font>
      <sz val="12"/>
      <color theme="1"/>
      <name val="Times New Roman"/>
      <family val="2"/>
    </font>
    <font>
      <sz val="12"/>
      <color theme="1"/>
      <name val="Times New Roman"/>
      <family val="2"/>
    </font>
    <font>
      <sz val="12"/>
      <color theme="1"/>
      <name val="Times New Roman"/>
      <family val="1"/>
    </font>
    <font>
      <b/>
      <sz val="12"/>
      <color theme="1"/>
      <name val="Times New Roman"/>
      <family val="1"/>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1">
    <xf numFmtId="0" fontId="0" fillId="0" borderId="0" xfId="0"/>
    <xf numFmtId="9" fontId="0" fillId="0" borderId="0" xfId="0" applyNumberFormat="1"/>
    <xf numFmtId="0" fontId="0" fillId="0" borderId="0" xfId="0" applyAlignment="1">
      <alignment horizontal="left"/>
    </xf>
    <xf numFmtId="9" fontId="0" fillId="0" borderId="0" xfId="0" applyNumberFormat="1" applyAlignment="1">
      <alignment horizontal="left"/>
    </xf>
    <xf numFmtId="164" fontId="0" fillId="0" borderId="0" xfId="0" applyNumberFormat="1"/>
    <xf numFmtId="164" fontId="2" fillId="0" borderId="0" xfId="0" applyNumberFormat="1" applyFont="1" applyAlignment="1">
      <alignment horizontal="left"/>
    </xf>
    <xf numFmtId="0" fontId="0" fillId="0" borderId="0" xfId="0" applyAlignment="1">
      <alignment horizontal="center"/>
    </xf>
    <xf numFmtId="0" fontId="0" fillId="0" borderId="0" xfId="0" applyAlignment="1">
      <alignment horizontal="justify" vertical="top" wrapText="1"/>
    </xf>
    <xf numFmtId="43" fontId="0" fillId="0" borderId="0" xfId="1" applyFont="1" applyAlignment="1"/>
    <xf numFmtId="43" fontId="0" fillId="0" borderId="0" xfId="0" applyNumberFormat="1" applyAlignment="1"/>
    <xf numFmtId="9" fontId="0" fillId="0" borderId="0" xfId="2" applyFont="1" applyAlignment="1"/>
    <xf numFmtId="0" fontId="0" fillId="0" borderId="0" xfId="0" applyAlignment="1">
      <alignment horizontal="right"/>
    </xf>
    <xf numFmtId="164" fontId="0" fillId="0" borderId="0" xfId="0" applyNumberFormat="1" applyAlignment="1">
      <alignment horizontal="left"/>
    </xf>
    <xf numFmtId="165" fontId="2" fillId="0" borderId="0" xfId="0" applyNumberFormat="1" applyFont="1" applyAlignment="1">
      <alignment horizontal="left"/>
    </xf>
    <xf numFmtId="166" fontId="0" fillId="0" borderId="0" xfId="0" applyNumberFormat="1" applyAlignment="1">
      <alignment horizontal="justify" vertical="top" wrapText="1"/>
    </xf>
    <xf numFmtId="0" fontId="3" fillId="0" borderId="0" xfId="0" applyFont="1"/>
    <xf numFmtId="0" fontId="0" fillId="0" borderId="0" xfId="0" applyAlignment="1">
      <alignment horizontal="justify" vertical="top" wrapText="1"/>
    </xf>
    <xf numFmtId="0" fontId="0" fillId="0" borderId="0" xfId="0" applyAlignment="1">
      <alignment horizontal="justify" vertical="top" wrapText="1"/>
    </xf>
    <xf numFmtId="0" fontId="0" fillId="0" borderId="0" xfId="0"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2" xfId="0" applyBorder="1"/>
    <xf numFmtId="164" fontId="2" fillId="0" borderId="2" xfId="0" applyNumberFormat="1" applyFont="1" applyBorder="1" applyAlignment="1">
      <alignment horizontal="left"/>
    </xf>
    <xf numFmtId="0" fontId="0" fillId="0" borderId="1" xfId="0" applyBorder="1"/>
    <xf numFmtId="0" fontId="0" fillId="0" borderId="3" xfId="0" applyBorder="1"/>
    <xf numFmtId="0" fontId="0" fillId="0" borderId="0" xfId="0" applyBorder="1"/>
    <xf numFmtId="0" fontId="0" fillId="0" borderId="0" xfId="0" applyAlignment="1">
      <alignment horizontal="center"/>
    </xf>
    <xf numFmtId="164" fontId="2" fillId="0" borderId="4" xfId="0" applyNumberFormat="1" applyFont="1" applyBorder="1" applyAlignment="1">
      <alignment horizontal="left"/>
    </xf>
    <xf numFmtId="164" fontId="2" fillId="0" borderId="0" xfId="0" applyNumberFormat="1" applyFont="1" applyAlignment="1">
      <alignment horizontal="right"/>
    </xf>
    <xf numFmtId="0" fontId="0" fillId="0" borderId="0" xfId="0" applyAlignment="1">
      <alignment horizontal="center"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42"/>
  <sheetViews>
    <sheetView tabSelected="1" view="pageBreakPreview" zoomScale="86" zoomScaleNormal="100" zoomScaleSheetLayoutView="86" workbookViewId="0"/>
  </sheetViews>
  <sheetFormatPr defaultRowHeight="15.75" x14ac:dyDescent="0.25"/>
  <cols>
    <col min="2" max="2" width="22.125" customWidth="1"/>
    <col min="3" max="3" width="13.625" customWidth="1"/>
    <col min="4" max="4" width="2.75" customWidth="1"/>
    <col min="5" max="5" width="11.875" style="2" bestFit="1" customWidth="1"/>
    <col min="6" max="6" width="13" bestFit="1" customWidth="1"/>
    <col min="7" max="7" width="2.25" customWidth="1"/>
    <col min="8" max="8" width="11.875" bestFit="1" customWidth="1"/>
    <col min="9" max="9" width="14.75" bestFit="1" customWidth="1"/>
  </cols>
  <sheetData>
    <row r="1" spans="2:9" x14ac:dyDescent="0.25">
      <c r="B1" s="15" t="s">
        <v>61</v>
      </c>
    </row>
    <row r="3" spans="2:9" x14ac:dyDescent="0.25">
      <c r="B3" t="s">
        <v>0</v>
      </c>
      <c r="I3" s="6" t="s">
        <v>11</v>
      </c>
    </row>
    <row r="5" spans="2:9" x14ac:dyDescent="0.25">
      <c r="B5" t="s">
        <v>5</v>
      </c>
      <c r="I5" s="5">
        <v>11000000</v>
      </c>
    </row>
    <row r="6" spans="2:9" x14ac:dyDescent="0.25">
      <c r="B6" t="s">
        <v>6</v>
      </c>
      <c r="I6" s="5">
        <v>3000000</v>
      </c>
    </row>
    <row r="7" spans="2:9" x14ac:dyDescent="0.25">
      <c r="B7" t="s">
        <v>1</v>
      </c>
      <c r="I7" s="5">
        <f>I5+I6</f>
        <v>14000000</v>
      </c>
    </row>
    <row r="8" spans="2:9" x14ac:dyDescent="0.25">
      <c r="B8" t="s">
        <v>7</v>
      </c>
      <c r="I8" s="5">
        <v>24000</v>
      </c>
    </row>
    <row r="9" spans="2:9" x14ac:dyDescent="0.25">
      <c r="I9" s="5"/>
    </row>
    <row r="10" spans="2:9" x14ac:dyDescent="0.25">
      <c r="B10" t="s">
        <v>12</v>
      </c>
      <c r="I10" s="5"/>
    </row>
    <row r="11" spans="2:9" x14ac:dyDescent="0.25">
      <c r="I11" s="5"/>
    </row>
    <row r="12" spans="2:9" x14ac:dyDescent="0.25">
      <c r="B12" t="s">
        <v>3</v>
      </c>
      <c r="I12" s="2" t="s">
        <v>4</v>
      </c>
    </row>
    <row r="13" spans="2:9" x14ac:dyDescent="0.25">
      <c r="B13" t="s">
        <v>2</v>
      </c>
      <c r="I13" s="3">
        <v>0</v>
      </c>
    </row>
    <row r="14" spans="2:9" x14ac:dyDescent="0.25">
      <c r="I14" s="3"/>
    </row>
    <row r="15" spans="2:9" x14ac:dyDescent="0.25">
      <c r="B15" t="s">
        <v>34</v>
      </c>
      <c r="I15" s="3"/>
    </row>
    <row r="16" spans="2:9" x14ac:dyDescent="0.25">
      <c r="I16" s="3"/>
    </row>
    <row r="17" spans="2:9" x14ac:dyDescent="0.25">
      <c r="B17" t="s">
        <v>35</v>
      </c>
      <c r="I17" s="8">
        <f>I7/I5</f>
        <v>1.2727272727272727</v>
      </c>
    </row>
    <row r="18" spans="2:9" x14ac:dyDescent="0.25">
      <c r="B18" t="s">
        <v>36</v>
      </c>
      <c r="I18" s="8">
        <f>1/5</f>
        <v>0.2</v>
      </c>
    </row>
    <row r="19" spans="2:9" x14ac:dyDescent="0.25">
      <c r="B19" t="s">
        <v>37</v>
      </c>
      <c r="I19" s="8">
        <f>1.048964</f>
        <v>1.048964</v>
      </c>
    </row>
    <row r="20" spans="2:9" x14ac:dyDescent="0.25">
      <c r="B20" t="s">
        <v>38</v>
      </c>
      <c r="I20" s="9">
        <f>I19-1</f>
        <v>4.8964000000000008E-2</v>
      </c>
    </row>
    <row r="21" spans="2:9" x14ac:dyDescent="0.25">
      <c r="B21" t="s">
        <v>39</v>
      </c>
      <c r="I21" s="10">
        <f>0.05</f>
        <v>0.05</v>
      </c>
    </row>
    <row r="22" spans="2:9" x14ac:dyDescent="0.25">
      <c r="I22" s="3"/>
    </row>
    <row r="23" spans="2:9" x14ac:dyDescent="0.25">
      <c r="B23" t="s">
        <v>59</v>
      </c>
      <c r="I23" s="3"/>
    </row>
    <row r="24" spans="2:9" x14ac:dyDescent="0.25">
      <c r="I24" s="3"/>
    </row>
    <row r="25" spans="2:9" x14ac:dyDescent="0.25">
      <c r="B25" t="s">
        <v>27</v>
      </c>
    </row>
    <row r="27" spans="2:9" x14ac:dyDescent="0.25">
      <c r="B27" s="17" t="s">
        <v>28</v>
      </c>
      <c r="C27" s="17"/>
      <c r="D27" s="17"/>
      <c r="E27" s="17"/>
      <c r="F27" s="17"/>
      <c r="G27" s="17"/>
      <c r="H27" s="17"/>
      <c r="I27" s="17"/>
    </row>
    <row r="28" spans="2:9" x14ac:dyDescent="0.25">
      <c r="B28" s="17"/>
      <c r="C28" s="17"/>
      <c r="D28" s="17"/>
      <c r="E28" s="17"/>
      <c r="F28" s="17"/>
      <c r="G28" s="17"/>
      <c r="H28" s="17"/>
      <c r="I28" s="17"/>
    </row>
    <row r="29" spans="2:9" x14ac:dyDescent="0.25">
      <c r="B29" s="7"/>
      <c r="C29" s="7"/>
      <c r="D29" s="16"/>
      <c r="E29" s="7"/>
      <c r="F29" s="7"/>
      <c r="G29" s="16"/>
      <c r="H29" s="7"/>
      <c r="I29" s="7"/>
    </row>
    <row r="30" spans="2:9" x14ac:dyDescent="0.25">
      <c r="B30" t="s">
        <v>29</v>
      </c>
      <c r="C30" s="16"/>
      <c r="D30" s="16"/>
      <c r="E30" s="16"/>
      <c r="F30" s="16"/>
      <c r="G30" s="16"/>
      <c r="H30" s="16"/>
      <c r="I30" s="16"/>
    </row>
    <row r="31" spans="2:9" x14ac:dyDescent="0.25">
      <c r="B31" s="16"/>
      <c r="C31" s="16" t="s">
        <v>30</v>
      </c>
      <c r="D31" s="16"/>
      <c r="E31" s="16"/>
      <c r="F31" s="16"/>
      <c r="G31" s="16"/>
      <c r="H31" t="s">
        <v>31</v>
      </c>
      <c r="I31" s="16"/>
    </row>
    <row r="32" spans="2:9" x14ac:dyDescent="0.25">
      <c r="B32" s="16"/>
      <c r="C32" s="16"/>
      <c r="D32" s="16"/>
      <c r="E32" s="16"/>
      <c r="F32" s="16"/>
      <c r="G32" s="16"/>
      <c r="H32" s="16"/>
      <c r="I32" s="16"/>
    </row>
    <row r="33" spans="2:9" x14ac:dyDescent="0.25">
      <c r="C33" s="18" t="s">
        <v>16</v>
      </c>
      <c r="D33" s="18"/>
      <c r="E33" s="20" t="s">
        <v>17</v>
      </c>
      <c r="H33" s="18" t="s">
        <v>16</v>
      </c>
      <c r="I33" s="20" t="s">
        <v>17</v>
      </c>
    </row>
    <row r="34" spans="2:9" x14ac:dyDescent="0.25">
      <c r="C34" s="19" t="s">
        <v>11</v>
      </c>
      <c r="D34" s="19"/>
      <c r="E34" s="21" t="s">
        <v>11</v>
      </c>
      <c r="H34" s="19" t="s">
        <v>11</v>
      </c>
      <c r="I34" s="21" t="s">
        <v>11</v>
      </c>
    </row>
    <row r="35" spans="2:9" x14ac:dyDescent="0.25">
      <c r="E35" s="22"/>
      <c r="I35" s="22"/>
    </row>
    <row r="36" spans="2:9" x14ac:dyDescent="0.25">
      <c r="C36" s="5">
        <v>11000000</v>
      </c>
      <c r="D36" s="5"/>
      <c r="E36" s="23"/>
      <c r="H36" s="5"/>
      <c r="I36" s="23">
        <v>11000000</v>
      </c>
    </row>
    <row r="39" spans="2:9" x14ac:dyDescent="0.25">
      <c r="B39" s="17" t="s">
        <v>32</v>
      </c>
      <c r="C39" s="17"/>
      <c r="D39" s="17"/>
      <c r="E39" s="17"/>
      <c r="F39" s="17"/>
      <c r="G39" s="17"/>
      <c r="H39" s="17"/>
      <c r="I39" s="17"/>
    </row>
    <row r="40" spans="2:9" x14ac:dyDescent="0.25">
      <c r="B40" s="17"/>
      <c r="C40" s="17"/>
      <c r="D40" s="17"/>
      <c r="E40" s="17"/>
      <c r="F40" s="17"/>
      <c r="G40" s="17"/>
      <c r="H40" s="17"/>
      <c r="I40" s="17"/>
    </row>
    <row r="41" spans="2:9" x14ac:dyDescent="0.25">
      <c r="B41" s="17"/>
      <c r="C41" s="17"/>
      <c r="D41" s="17"/>
      <c r="E41" s="17"/>
      <c r="F41" s="17"/>
      <c r="G41" s="17"/>
      <c r="H41" s="17"/>
      <c r="I41" s="17"/>
    </row>
    <row r="42" spans="2:9" x14ac:dyDescent="0.25">
      <c r="B42" s="7"/>
      <c r="C42" s="7"/>
      <c r="D42" s="16"/>
      <c r="E42" s="7"/>
      <c r="F42" s="7"/>
      <c r="G42" s="16"/>
      <c r="H42" s="7"/>
      <c r="I42" s="7"/>
    </row>
    <row r="43" spans="2:9" x14ac:dyDescent="0.25">
      <c r="B43" t="s">
        <v>18</v>
      </c>
      <c r="C43" t="s">
        <v>19</v>
      </c>
      <c r="H43" s="6" t="s">
        <v>16</v>
      </c>
      <c r="I43" s="6" t="s">
        <v>17</v>
      </c>
    </row>
    <row r="44" spans="2:9" x14ac:dyDescent="0.25">
      <c r="H44" s="6" t="s">
        <v>11</v>
      </c>
      <c r="I44" s="6" t="s">
        <v>11</v>
      </c>
    </row>
    <row r="45" spans="2:9" x14ac:dyDescent="0.25">
      <c r="H45" s="6"/>
      <c r="I45" s="6"/>
    </row>
    <row r="46" spans="2:9" x14ac:dyDescent="0.25">
      <c r="B46" t="s">
        <v>40</v>
      </c>
    </row>
    <row r="48" spans="2:9" hidden="1" x14ac:dyDescent="0.25">
      <c r="B48" t="s">
        <v>21</v>
      </c>
    </row>
    <row r="49" spans="2:9" hidden="1" x14ac:dyDescent="0.25">
      <c r="E49" s="2" t="s">
        <v>42</v>
      </c>
      <c r="F49" t="s">
        <v>43</v>
      </c>
      <c r="I49" s="11" t="s">
        <v>33</v>
      </c>
    </row>
    <row r="50" spans="2:9" hidden="1" x14ac:dyDescent="0.25"/>
    <row r="51" spans="2:9" hidden="1" x14ac:dyDescent="0.25">
      <c r="F51" s="1">
        <f>I21</f>
        <v>0.05</v>
      </c>
      <c r="G51" s="1"/>
      <c r="I51" s="4">
        <f>C56*F51</f>
        <v>550000</v>
      </c>
    </row>
    <row r="52" spans="2:9" hidden="1" x14ac:dyDescent="0.25"/>
    <row r="53" spans="2:9" x14ac:dyDescent="0.25">
      <c r="D53" s="12"/>
      <c r="E53" s="27" t="s">
        <v>33</v>
      </c>
      <c r="F53" s="27"/>
      <c r="H53" s="27" t="s">
        <v>31</v>
      </c>
      <c r="I53" s="27"/>
    </row>
    <row r="54" spans="2:9" x14ac:dyDescent="0.25">
      <c r="B54" t="s">
        <v>73</v>
      </c>
      <c r="E54" s="12"/>
    </row>
    <row r="55" spans="2:9" x14ac:dyDescent="0.25">
      <c r="E55" s="24"/>
      <c r="F55" s="25"/>
      <c r="H55" s="24"/>
      <c r="I55" s="25"/>
    </row>
    <row r="56" spans="2:9" x14ac:dyDescent="0.25">
      <c r="B56" t="s">
        <v>21</v>
      </c>
      <c r="C56" s="12">
        <f>I5</f>
        <v>11000000</v>
      </c>
      <c r="E56" s="29">
        <v>550000</v>
      </c>
      <c r="F56" s="22"/>
      <c r="H56" s="5"/>
      <c r="I56" s="28">
        <v>550000</v>
      </c>
    </row>
    <row r="57" spans="2:9" x14ac:dyDescent="0.25">
      <c r="B57" t="s">
        <v>22</v>
      </c>
      <c r="C57" s="12">
        <f>E65</f>
        <v>11550000</v>
      </c>
      <c r="E57" s="4">
        <f>H67</f>
        <v>577500</v>
      </c>
      <c r="F57" s="23"/>
      <c r="I57" s="23">
        <f>I68</f>
        <v>577500</v>
      </c>
    </row>
    <row r="58" spans="2:9" x14ac:dyDescent="0.25">
      <c r="B58" t="s">
        <v>23</v>
      </c>
      <c r="C58" s="12">
        <f>E73</f>
        <v>12127500</v>
      </c>
      <c r="E58" s="4">
        <f>H75</f>
        <v>606375</v>
      </c>
      <c r="F58" s="23"/>
      <c r="I58" s="23">
        <f>I76</f>
        <v>606375</v>
      </c>
    </row>
    <row r="59" spans="2:9" x14ac:dyDescent="0.25">
      <c r="B59" t="s">
        <v>24</v>
      </c>
      <c r="C59" s="12">
        <f>E81</f>
        <v>12733875</v>
      </c>
      <c r="E59" s="4">
        <f>H83</f>
        <v>636693.75</v>
      </c>
      <c r="F59" s="23"/>
      <c r="I59" s="23">
        <f>I84</f>
        <v>636693.75</v>
      </c>
    </row>
    <row r="60" spans="2:9" x14ac:dyDescent="0.25">
      <c r="B60" t="s">
        <v>25</v>
      </c>
      <c r="C60" s="12">
        <f>E89</f>
        <v>13370568.75</v>
      </c>
      <c r="E60" s="4">
        <f>H91</f>
        <v>668528.4375</v>
      </c>
      <c r="F60" s="23"/>
      <c r="I60" s="23">
        <f>I92</f>
        <v>668528.4375</v>
      </c>
    </row>
    <row r="61" spans="2:9" x14ac:dyDescent="0.25">
      <c r="E61"/>
      <c r="F61" s="23"/>
      <c r="I61" s="23"/>
    </row>
    <row r="62" spans="2:9" hidden="1" x14ac:dyDescent="0.25">
      <c r="B62" t="s">
        <v>22</v>
      </c>
    </row>
    <row r="63" spans="2:9" hidden="1" x14ac:dyDescent="0.25">
      <c r="E63" s="2" t="s">
        <v>44</v>
      </c>
      <c r="F63" t="s">
        <v>43</v>
      </c>
      <c r="I63" s="11" t="s">
        <v>33</v>
      </c>
    </row>
    <row r="64" spans="2:9" hidden="1" x14ac:dyDescent="0.25"/>
    <row r="65" spans="2:9" hidden="1" x14ac:dyDescent="0.25">
      <c r="B65" t="s">
        <v>41</v>
      </c>
      <c r="E65" s="12">
        <f>I51+C56</f>
        <v>11550000</v>
      </c>
      <c r="F65" s="1">
        <f>F51</f>
        <v>0.05</v>
      </c>
      <c r="G65" s="1"/>
      <c r="I65" s="4">
        <f>E65*F65</f>
        <v>577500</v>
      </c>
    </row>
    <row r="66" spans="2:9" hidden="1" x14ac:dyDescent="0.25">
      <c r="H66" s="24"/>
      <c r="I66" s="25"/>
    </row>
    <row r="67" spans="2:9" hidden="1" x14ac:dyDescent="0.25">
      <c r="B67" t="s">
        <v>9</v>
      </c>
      <c r="C67" t="s">
        <v>33</v>
      </c>
      <c r="H67" s="5">
        <f>I65</f>
        <v>577500</v>
      </c>
      <c r="I67" s="22"/>
    </row>
    <row r="68" spans="2:9" hidden="1" x14ac:dyDescent="0.25">
      <c r="B68" t="s">
        <v>14</v>
      </c>
      <c r="C68" t="s">
        <v>31</v>
      </c>
      <c r="I68" s="23">
        <f>I65</f>
        <v>577500</v>
      </c>
    </row>
    <row r="69" spans="2:9" hidden="1" x14ac:dyDescent="0.25">
      <c r="I69" s="23"/>
    </row>
    <row r="70" spans="2:9" hidden="1" x14ac:dyDescent="0.25">
      <c r="B70" t="s">
        <v>23</v>
      </c>
    </row>
    <row r="71" spans="2:9" hidden="1" x14ac:dyDescent="0.25">
      <c r="E71" s="2" t="s">
        <v>44</v>
      </c>
      <c r="F71" t="s">
        <v>43</v>
      </c>
      <c r="I71" s="11" t="s">
        <v>33</v>
      </c>
    </row>
    <row r="72" spans="2:9" hidden="1" x14ac:dyDescent="0.25"/>
    <row r="73" spans="2:9" hidden="1" x14ac:dyDescent="0.25">
      <c r="B73" t="s">
        <v>41</v>
      </c>
      <c r="E73" s="12">
        <f>I65+E65</f>
        <v>12127500</v>
      </c>
      <c r="F73" s="1">
        <f>F65</f>
        <v>0.05</v>
      </c>
      <c r="G73" s="1"/>
      <c r="I73" s="4">
        <f>E73*F73</f>
        <v>606375</v>
      </c>
    </row>
    <row r="74" spans="2:9" hidden="1" x14ac:dyDescent="0.25">
      <c r="H74" s="24"/>
      <c r="I74" s="25"/>
    </row>
    <row r="75" spans="2:9" hidden="1" x14ac:dyDescent="0.25">
      <c r="B75" t="s">
        <v>9</v>
      </c>
      <c r="C75" t="s">
        <v>33</v>
      </c>
      <c r="H75" s="5">
        <f>I73</f>
        <v>606375</v>
      </c>
      <c r="I75" s="22"/>
    </row>
    <row r="76" spans="2:9" hidden="1" x14ac:dyDescent="0.25">
      <c r="B76" t="s">
        <v>14</v>
      </c>
      <c r="C76" t="s">
        <v>31</v>
      </c>
      <c r="I76" s="23">
        <f>I73</f>
        <v>606375</v>
      </c>
    </row>
    <row r="77" spans="2:9" hidden="1" x14ac:dyDescent="0.25">
      <c r="I77" s="23"/>
    </row>
    <row r="78" spans="2:9" hidden="1" x14ac:dyDescent="0.25">
      <c r="B78" t="s">
        <v>24</v>
      </c>
    </row>
    <row r="79" spans="2:9" hidden="1" x14ac:dyDescent="0.25">
      <c r="E79" s="2" t="s">
        <v>44</v>
      </c>
      <c r="F79" t="s">
        <v>43</v>
      </c>
      <c r="I79" s="11" t="s">
        <v>33</v>
      </c>
    </row>
    <row r="80" spans="2:9" hidden="1" x14ac:dyDescent="0.25"/>
    <row r="81" spans="2:9" hidden="1" x14ac:dyDescent="0.25">
      <c r="B81" t="s">
        <v>41</v>
      </c>
      <c r="E81" s="12">
        <f>I73+E73</f>
        <v>12733875</v>
      </c>
      <c r="F81" s="1">
        <f>F73</f>
        <v>0.05</v>
      </c>
      <c r="G81" s="1"/>
      <c r="I81" s="4">
        <f>E81*F81</f>
        <v>636693.75</v>
      </c>
    </row>
    <row r="82" spans="2:9" hidden="1" x14ac:dyDescent="0.25">
      <c r="H82" s="24"/>
      <c r="I82" s="25"/>
    </row>
    <row r="83" spans="2:9" hidden="1" x14ac:dyDescent="0.25">
      <c r="B83" t="s">
        <v>9</v>
      </c>
      <c r="C83" t="s">
        <v>33</v>
      </c>
      <c r="H83" s="5">
        <f>I81</f>
        <v>636693.75</v>
      </c>
      <c r="I83" s="22"/>
    </row>
    <row r="84" spans="2:9" hidden="1" x14ac:dyDescent="0.25">
      <c r="B84" t="s">
        <v>14</v>
      </c>
      <c r="C84" t="s">
        <v>31</v>
      </c>
      <c r="I84" s="23">
        <f>I81</f>
        <v>636693.75</v>
      </c>
    </row>
    <row r="85" spans="2:9" hidden="1" x14ac:dyDescent="0.25">
      <c r="I85" s="23"/>
    </row>
    <row r="86" spans="2:9" hidden="1" x14ac:dyDescent="0.25">
      <c r="B86" t="s">
        <v>25</v>
      </c>
    </row>
    <row r="87" spans="2:9" hidden="1" x14ac:dyDescent="0.25">
      <c r="E87" s="2" t="s">
        <v>44</v>
      </c>
      <c r="F87" t="s">
        <v>43</v>
      </c>
      <c r="I87" s="11" t="s">
        <v>33</v>
      </c>
    </row>
    <row r="88" spans="2:9" hidden="1" x14ac:dyDescent="0.25"/>
    <row r="89" spans="2:9" hidden="1" x14ac:dyDescent="0.25">
      <c r="B89" t="s">
        <v>41</v>
      </c>
      <c r="E89" s="12">
        <f>I81+E81</f>
        <v>13370568.75</v>
      </c>
      <c r="F89" s="1">
        <f>F81</f>
        <v>0.05</v>
      </c>
      <c r="G89" s="1"/>
      <c r="I89" s="4">
        <f>E89*F89</f>
        <v>668528.4375</v>
      </c>
    </row>
    <row r="90" spans="2:9" hidden="1" x14ac:dyDescent="0.25">
      <c r="H90" s="24"/>
      <c r="I90" s="25"/>
    </row>
    <row r="91" spans="2:9" hidden="1" x14ac:dyDescent="0.25">
      <c r="B91" t="s">
        <v>9</v>
      </c>
      <c r="C91" t="s">
        <v>33</v>
      </c>
      <c r="H91" s="5">
        <f>I89</f>
        <v>668528.4375</v>
      </c>
      <c r="I91" s="22"/>
    </row>
    <row r="92" spans="2:9" hidden="1" x14ac:dyDescent="0.25">
      <c r="B92" t="s">
        <v>14</v>
      </c>
      <c r="C92" t="s">
        <v>31</v>
      </c>
      <c r="I92" s="23">
        <f>I89</f>
        <v>668528.4375</v>
      </c>
    </row>
    <row r="93" spans="2:9" x14ac:dyDescent="0.25">
      <c r="I93" s="23"/>
    </row>
    <row r="94" spans="2:9" x14ac:dyDescent="0.25">
      <c r="B94" t="s">
        <v>13</v>
      </c>
    </row>
    <row r="96" spans="2:9" x14ac:dyDescent="0.25">
      <c r="B96" s="17" t="s">
        <v>8</v>
      </c>
      <c r="C96" s="17"/>
      <c r="D96" s="17"/>
      <c r="E96" s="17"/>
      <c r="F96" s="17"/>
      <c r="G96" s="17"/>
      <c r="H96" s="17"/>
      <c r="I96" s="17"/>
    </row>
    <row r="97" spans="2:9" x14ac:dyDescent="0.25">
      <c r="B97" s="17"/>
      <c r="C97" s="17"/>
      <c r="D97" s="17"/>
      <c r="E97" s="17"/>
      <c r="F97" s="17"/>
      <c r="G97" s="17"/>
      <c r="H97" s="17"/>
      <c r="I97" s="17"/>
    </row>
    <row r="98" spans="2:9" x14ac:dyDescent="0.25">
      <c r="B98" s="17"/>
      <c r="C98" s="17"/>
      <c r="D98" s="17"/>
      <c r="E98" s="17"/>
      <c r="F98" s="17"/>
      <c r="G98" s="17"/>
      <c r="H98" s="17"/>
      <c r="I98" s="17"/>
    </row>
    <row r="99" spans="2:9" x14ac:dyDescent="0.25">
      <c r="B99" s="17"/>
      <c r="C99" s="17"/>
      <c r="D99" s="17"/>
      <c r="E99" s="17"/>
      <c r="F99" s="17"/>
      <c r="G99" s="17"/>
      <c r="H99" s="17"/>
      <c r="I99" s="17"/>
    </row>
    <row r="100" spans="2:9" x14ac:dyDescent="0.25">
      <c r="E100" s="27" t="s">
        <v>10</v>
      </c>
      <c r="F100" s="27"/>
      <c r="H100" s="27" t="s">
        <v>15</v>
      </c>
      <c r="I100" s="27"/>
    </row>
    <row r="101" spans="2:9" x14ac:dyDescent="0.25">
      <c r="E101" s="18" t="s">
        <v>16</v>
      </c>
      <c r="F101" s="20" t="s">
        <v>17</v>
      </c>
      <c r="H101" s="18" t="s">
        <v>16</v>
      </c>
      <c r="I101" s="20" t="s">
        <v>17</v>
      </c>
    </row>
    <row r="102" spans="2:9" x14ac:dyDescent="0.25">
      <c r="E102" s="19" t="s">
        <v>11</v>
      </c>
      <c r="F102" s="21" t="s">
        <v>11</v>
      </c>
      <c r="H102" s="19" t="s">
        <v>11</v>
      </c>
      <c r="I102" s="21" t="s">
        <v>11</v>
      </c>
    </row>
    <row r="103" spans="2:9" x14ac:dyDescent="0.25">
      <c r="E103"/>
      <c r="F103" s="22"/>
      <c r="I103" s="22"/>
    </row>
    <row r="104" spans="2:9" x14ac:dyDescent="0.25">
      <c r="E104" s="5">
        <v>24000</v>
      </c>
      <c r="F104" s="22"/>
      <c r="H104" s="5"/>
      <c r="I104" s="23">
        <v>24000</v>
      </c>
    </row>
    <row r="105" spans="2:9" x14ac:dyDescent="0.25">
      <c r="E105"/>
      <c r="F105" s="23"/>
      <c r="I105" s="23"/>
    </row>
    <row r="106" spans="2:9" x14ac:dyDescent="0.25">
      <c r="B106" t="s">
        <v>20</v>
      </c>
    </row>
    <row r="108" spans="2:9" x14ac:dyDescent="0.25">
      <c r="E108" s="27" t="s">
        <v>26</v>
      </c>
      <c r="F108" s="27"/>
      <c r="H108" s="27" t="s">
        <v>10</v>
      </c>
      <c r="I108" s="27"/>
    </row>
    <row r="109" spans="2:9" x14ac:dyDescent="0.25">
      <c r="E109" s="18" t="s">
        <v>16</v>
      </c>
      <c r="F109" s="20" t="s">
        <v>17</v>
      </c>
      <c r="H109" s="18" t="s">
        <v>16</v>
      </c>
      <c r="I109" s="20" t="s">
        <v>17</v>
      </c>
    </row>
    <row r="110" spans="2:9" x14ac:dyDescent="0.25">
      <c r="E110" s="19" t="s">
        <v>11</v>
      </c>
      <c r="F110" s="21" t="s">
        <v>11</v>
      </c>
      <c r="H110" s="19" t="s">
        <v>11</v>
      </c>
      <c r="I110" s="21" t="s">
        <v>11</v>
      </c>
    </row>
    <row r="111" spans="2:9" x14ac:dyDescent="0.25">
      <c r="B111" t="s">
        <v>21</v>
      </c>
      <c r="E111" s="5">
        <f>24000/5</f>
        <v>4800</v>
      </c>
      <c r="F111" s="23"/>
      <c r="H111" s="5"/>
      <c r="I111" s="23">
        <f>24000/5</f>
        <v>4800</v>
      </c>
    </row>
    <row r="112" spans="2:9" x14ac:dyDescent="0.25">
      <c r="B112" t="s">
        <v>22</v>
      </c>
      <c r="E112" s="5">
        <f t="shared" ref="E112:E115" si="0">24000/5</f>
        <v>4800</v>
      </c>
      <c r="F112" s="23"/>
      <c r="I112" s="23">
        <f t="shared" ref="I112:I115" si="1">24000/5</f>
        <v>4800</v>
      </c>
    </row>
    <row r="113" spans="2:9" x14ac:dyDescent="0.25">
      <c r="B113" t="s">
        <v>23</v>
      </c>
      <c r="E113" s="5">
        <f t="shared" si="0"/>
        <v>4800</v>
      </c>
      <c r="F113" s="23"/>
      <c r="I113" s="23">
        <f t="shared" si="1"/>
        <v>4800</v>
      </c>
    </row>
    <row r="114" spans="2:9" x14ac:dyDescent="0.25">
      <c r="B114" t="s">
        <v>24</v>
      </c>
      <c r="E114" s="5">
        <f t="shared" si="0"/>
        <v>4800</v>
      </c>
      <c r="F114" s="23"/>
      <c r="I114" s="23">
        <f t="shared" si="1"/>
        <v>4800</v>
      </c>
    </row>
    <row r="115" spans="2:9" x14ac:dyDescent="0.25">
      <c r="B115" t="s">
        <v>25</v>
      </c>
      <c r="E115" s="5">
        <f t="shared" si="0"/>
        <v>4800</v>
      </c>
      <c r="F115" s="23"/>
      <c r="I115" s="23">
        <f t="shared" si="1"/>
        <v>4800</v>
      </c>
    </row>
    <row r="116" spans="2:9" x14ac:dyDescent="0.25">
      <c r="E116"/>
      <c r="F116" s="23"/>
      <c r="I116" s="23"/>
    </row>
    <row r="117" spans="2:9" x14ac:dyDescent="0.25">
      <c r="I117" s="22"/>
    </row>
    <row r="118" spans="2:9" x14ac:dyDescent="0.25">
      <c r="B118" t="s">
        <v>45</v>
      </c>
    </row>
    <row r="120" spans="2:9" x14ac:dyDescent="0.25">
      <c r="B120" s="17" t="s">
        <v>46</v>
      </c>
      <c r="C120" s="17"/>
      <c r="D120" s="17"/>
      <c r="E120" s="17"/>
      <c r="F120" s="17"/>
      <c r="G120" s="17"/>
      <c r="H120" s="17"/>
      <c r="I120" s="17"/>
    </row>
    <row r="121" spans="2:9" x14ac:dyDescent="0.25">
      <c r="B121" s="17"/>
      <c r="C121" s="17"/>
      <c r="D121" s="17"/>
      <c r="E121" s="17"/>
      <c r="F121" s="17"/>
      <c r="G121" s="17"/>
      <c r="H121" s="17"/>
      <c r="I121" s="17"/>
    </row>
    <row r="122" spans="2:9" x14ac:dyDescent="0.25">
      <c r="B122" s="17"/>
      <c r="C122" s="17"/>
      <c r="D122" s="17"/>
      <c r="E122" s="17"/>
      <c r="F122" s="17"/>
      <c r="G122" s="17"/>
      <c r="H122" s="17"/>
      <c r="I122" s="17"/>
    </row>
    <row r="123" spans="2:9" x14ac:dyDescent="0.25">
      <c r="B123" s="17"/>
      <c r="C123" s="17"/>
      <c r="D123" s="17"/>
      <c r="E123" s="17"/>
      <c r="F123" s="17"/>
      <c r="G123" s="17"/>
      <c r="H123" s="17"/>
      <c r="I123" s="17"/>
    </row>
    <row r="124" spans="2:9" x14ac:dyDescent="0.25">
      <c r="B124" s="7"/>
      <c r="C124" s="7"/>
      <c r="D124" s="16"/>
      <c r="E124" s="7"/>
      <c r="F124" s="7"/>
      <c r="G124" s="16"/>
      <c r="H124" s="7"/>
      <c r="I124" s="7"/>
    </row>
    <row r="125" spans="2:9" x14ac:dyDescent="0.25">
      <c r="B125" t="s">
        <v>49</v>
      </c>
      <c r="C125" s="7"/>
      <c r="D125" s="16"/>
      <c r="E125" s="7"/>
      <c r="F125" s="7"/>
      <c r="G125" s="16"/>
      <c r="H125" s="7"/>
      <c r="I125" s="5">
        <v>9000000</v>
      </c>
    </row>
    <row r="126" spans="2:9" x14ac:dyDescent="0.25">
      <c r="B126" t="s">
        <v>50</v>
      </c>
      <c r="C126" s="7"/>
      <c r="D126" s="16"/>
      <c r="E126" s="7"/>
      <c r="F126" s="7"/>
      <c r="G126" s="16"/>
      <c r="H126" s="7"/>
      <c r="I126" s="13">
        <v>0.5</v>
      </c>
    </row>
    <row r="127" spans="2:9" x14ac:dyDescent="0.25">
      <c r="B127" s="7" t="s">
        <v>51</v>
      </c>
      <c r="C127" s="7"/>
      <c r="D127" s="16"/>
      <c r="E127" s="7"/>
      <c r="F127" s="7"/>
      <c r="G127" s="16"/>
      <c r="H127" s="7"/>
      <c r="I127" s="5">
        <f>I125/I126</f>
        <v>18000000</v>
      </c>
    </row>
    <row r="128" spans="2:9" x14ac:dyDescent="0.25">
      <c r="B128" s="7"/>
      <c r="C128" s="7"/>
      <c r="D128" s="16"/>
      <c r="E128" s="7"/>
      <c r="F128" s="7"/>
      <c r="G128" s="16"/>
      <c r="H128" s="7"/>
      <c r="I128" s="5"/>
    </row>
    <row r="129" spans="2:9" x14ac:dyDescent="0.25">
      <c r="B129" t="s">
        <v>48</v>
      </c>
      <c r="C129" s="16"/>
      <c r="D129" s="16"/>
      <c r="E129" s="16"/>
      <c r="F129" s="16"/>
      <c r="G129" s="16"/>
      <c r="H129" s="16"/>
      <c r="I129" s="5"/>
    </row>
    <row r="130" spans="2:9" x14ac:dyDescent="0.25">
      <c r="C130" s="16"/>
      <c r="D130" s="16"/>
      <c r="E130" s="27" t="s">
        <v>30</v>
      </c>
      <c r="F130" s="27"/>
      <c r="G130" s="16"/>
      <c r="H130" s="30" t="s">
        <v>47</v>
      </c>
      <c r="I130" s="30"/>
    </row>
    <row r="131" spans="2:9" x14ac:dyDescent="0.25">
      <c r="C131" s="7"/>
      <c r="D131" s="16"/>
      <c r="E131" s="18" t="s">
        <v>16</v>
      </c>
      <c r="F131" s="20" t="s">
        <v>17</v>
      </c>
      <c r="G131" s="16"/>
      <c r="H131" s="18" t="s">
        <v>16</v>
      </c>
      <c r="I131" s="20" t="s">
        <v>17</v>
      </c>
    </row>
    <row r="132" spans="2:9" x14ac:dyDescent="0.25">
      <c r="E132" s="19" t="s">
        <v>11</v>
      </c>
      <c r="F132" s="21" t="s">
        <v>11</v>
      </c>
      <c r="H132" s="19" t="s">
        <v>11</v>
      </c>
      <c r="I132" s="21" t="s">
        <v>11</v>
      </c>
    </row>
    <row r="133" spans="2:9" x14ac:dyDescent="0.25">
      <c r="E133" s="5">
        <v>9000000</v>
      </c>
      <c r="F133" s="22"/>
      <c r="H133" s="5"/>
      <c r="I133" s="23">
        <v>9000000</v>
      </c>
    </row>
    <row r="134" spans="2:9" x14ac:dyDescent="0.25">
      <c r="E134"/>
      <c r="F134" s="23"/>
      <c r="I134" s="23"/>
    </row>
    <row r="136" spans="2:9" x14ac:dyDescent="0.25">
      <c r="E136" s="27" t="s">
        <v>10</v>
      </c>
      <c r="F136" s="27"/>
      <c r="H136" s="27" t="s">
        <v>15</v>
      </c>
      <c r="I136" s="27"/>
    </row>
    <row r="137" spans="2:9" x14ac:dyDescent="0.25">
      <c r="B137" t="s">
        <v>18</v>
      </c>
      <c r="E137" s="18" t="s">
        <v>16</v>
      </c>
      <c r="F137" s="20" t="s">
        <v>17</v>
      </c>
      <c r="H137" s="18" t="s">
        <v>16</v>
      </c>
      <c r="I137" s="20" t="s">
        <v>17</v>
      </c>
    </row>
    <row r="138" spans="2:9" x14ac:dyDescent="0.25">
      <c r="E138" s="19" t="s">
        <v>11</v>
      </c>
      <c r="F138" s="21" t="s">
        <v>11</v>
      </c>
      <c r="H138" s="19" t="s">
        <v>11</v>
      </c>
      <c r="I138" s="21" t="s">
        <v>11</v>
      </c>
    </row>
    <row r="139" spans="2:9" x14ac:dyDescent="0.25">
      <c r="E139"/>
      <c r="F139" s="22"/>
      <c r="I139" s="22"/>
    </row>
    <row r="140" spans="2:9" x14ac:dyDescent="0.25">
      <c r="E140" s="5">
        <v>105600</v>
      </c>
      <c r="F140" s="22"/>
      <c r="H140" s="5"/>
      <c r="I140" s="23">
        <v>105600</v>
      </c>
    </row>
    <row r="141" spans="2:9" x14ac:dyDescent="0.25">
      <c r="E141"/>
      <c r="F141" s="22"/>
      <c r="I141" s="22"/>
    </row>
    <row r="142" spans="2:9" x14ac:dyDescent="0.25">
      <c r="B142" t="s">
        <v>20</v>
      </c>
    </row>
    <row r="144" spans="2:9" x14ac:dyDescent="0.25">
      <c r="E144" s="27" t="s">
        <v>26</v>
      </c>
      <c r="F144" s="27"/>
      <c r="H144" s="27" t="s">
        <v>10</v>
      </c>
      <c r="I144" s="27"/>
    </row>
    <row r="145" spans="2:9" x14ac:dyDescent="0.25">
      <c r="E145" s="18" t="s">
        <v>16</v>
      </c>
      <c r="F145" s="20" t="s">
        <v>17</v>
      </c>
      <c r="H145" s="18" t="s">
        <v>16</v>
      </c>
      <c r="I145" s="20" t="s">
        <v>17</v>
      </c>
    </row>
    <row r="146" spans="2:9" x14ac:dyDescent="0.25">
      <c r="E146" s="19" t="s">
        <v>11</v>
      </c>
      <c r="F146" s="21" t="s">
        <v>11</v>
      </c>
      <c r="H146" s="19" t="s">
        <v>11</v>
      </c>
      <c r="I146" s="21" t="s">
        <v>11</v>
      </c>
    </row>
    <row r="147" spans="2:9" x14ac:dyDescent="0.25">
      <c r="B147" t="s">
        <v>21</v>
      </c>
      <c r="E147" s="5">
        <v>21120</v>
      </c>
      <c r="F147" s="22"/>
      <c r="H147" s="5"/>
      <c r="I147" s="23">
        <v>21120</v>
      </c>
    </row>
    <row r="148" spans="2:9" x14ac:dyDescent="0.25">
      <c r="B148" t="s">
        <v>22</v>
      </c>
      <c r="E148" s="5">
        <v>21120</v>
      </c>
      <c r="F148" s="23"/>
      <c r="I148" s="23">
        <v>21120</v>
      </c>
    </row>
    <row r="149" spans="2:9" x14ac:dyDescent="0.25">
      <c r="B149" t="s">
        <v>23</v>
      </c>
      <c r="E149" s="5">
        <v>21120</v>
      </c>
      <c r="F149" s="23"/>
      <c r="I149" s="23">
        <v>21120</v>
      </c>
    </row>
    <row r="150" spans="2:9" x14ac:dyDescent="0.25">
      <c r="B150" t="s">
        <v>24</v>
      </c>
      <c r="E150" s="5">
        <v>21120</v>
      </c>
      <c r="F150" s="23"/>
      <c r="I150" s="23">
        <v>21120</v>
      </c>
    </row>
    <row r="151" spans="2:9" x14ac:dyDescent="0.25">
      <c r="B151" t="s">
        <v>25</v>
      </c>
      <c r="E151" s="5">
        <v>21120</v>
      </c>
      <c r="F151" s="23"/>
      <c r="I151" s="23">
        <v>21120</v>
      </c>
    </row>
    <row r="153" spans="2:9" x14ac:dyDescent="0.25">
      <c r="I153" s="26"/>
    </row>
    <row r="154" spans="2:9" x14ac:dyDescent="0.25">
      <c r="B154" s="17" t="s">
        <v>52</v>
      </c>
      <c r="C154" s="17"/>
      <c r="D154" s="17"/>
      <c r="E154" s="17"/>
      <c r="F154" s="17"/>
      <c r="G154" s="17"/>
      <c r="H154" s="17"/>
      <c r="I154" s="17"/>
    </row>
    <row r="155" spans="2:9" x14ac:dyDescent="0.25">
      <c r="B155" s="17"/>
      <c r="C155" s="17"/>
      <c r="D155" s="17"/>
      <c r="E155" s="17"/>
      <c r="F155" s="17"/>
      <c r="G155" s="17"/>
      <c r="H155" s="17"/>
      <c r="I155" s="17"/>
    </row>
    <row r="156" spans="2:9" x14ac:dyDescent="0.25">
      <c r="B156" s="7"/>
      <c r="C156" s="7"/>
      <c r="D156" s="16"/>
      <c r="E156" s="7"/>
      <c r="F156" s="7"/>
      <c r="G156" s="16"/>
      <c r="H156" s="7"/>
      <c r="I156" s="7"/>
    </row>
    <row r="157" spans="2:9" x14ac:dyDescent="0.25">
      <c r="B157" t="s">
        <v>56</v>
      </c>
      <c r="C157" s="7"/>
      <c r="D157" s="16"/>
      <c r="E157" s="7"/>
      <c r="F157" s="7"/>
      <c r="G157" s="16"/>
      <c r="H157" s="7"/>
      <c r="I157" s="14">
        <f>0.07*I133</f>
        <v>630000.00000000012</v>
      </c>
    </row>
    <row r="158" spans="2:9" x14ac:dyDescent="0.25">
      <c r="B158" t="s">
        <v>57</v>
      </c>
      <c r="C158" s="16"/>
      <c r="D158" s="16"/>
      <c r="E158" s="16"/>
      <c r="F158" s="16"/>
      <c r="G158" s="16"/>
      <c r="H158" s="16"/>
      <c r="I158" s="14"/>
    </row>
    <row r="159" spans="2:9" x14ac:dyDescent="0.25">
      <c r="E159" s="27" t="s">
        <v>53</v>
      </c>
      <c r="F159" s="27"/>
      <c r="H159" s="27" t="s">
        <v>54</v>
      </c>
      <c r="I159" s="27"/>
    </row>
    <row r="160" spans="2:9" x14ac:dyDescent="0.25">
      <c r="E160" s="18" t="s">
        <v>16</v>
      </c>
      <c r="F160" s="20" t="s">
        <v>17</v>
      </c>
      <c r="H160" s="18" t="s">
        <v>16</v>
      </c>
      <c r="I160" s="20" t="s">
        <v>17</v>
      </c>
    </row>
    <row r="161" spans="2:9" x14ac:dyDescent="0.25">
      <c r="B161" t="s">
        <v>74</v>
      </c>
      <c r="E161" s="19" t="s">
        <v>11</v>
      </c>
      <c r="F161" s="21" t="s">
        <v>11</v>
      </c>
      <c r="H161" s="19" t="s">
        <v>11</v>
      </c>
      <c r="I161" s="21" t="s">
        <v>11</v>
      </c>
    </row>
    <row r="162" spans="2:9" x14ac:dyDescent="0.25">
      <c r="E162" s="5">
        <v>630000.00000000012</v>
      </c>
      <c r="F162" s="22"/>
      <c r="H162" s="5"/>
      <c r="I162" s="23">
        <v>630000.00000000012</v>
      </c>
    </row>
    <row r="163" spans="2:9" x14ac:dyDescent="0.25">
      <c r="E163"/>
      <c r="F163" s="23"/>
      <c r="I163" s="23"/>
    </row>
    <row r="165" spans="2:9" x14ac:dyDescent="0.25">
      <c r="B165" t="s">
        <v>55</v>
      </c>
      <c r="E165" s="27" t="s">
        <v>58</v>
      </c>
      <c r="F165" s="27"/>
      <c r="H165" s="27" t="s">
        <v>30</v>
      </c>
      <c r="I165" s="27"/>
    </row>
    <row r="166" spans="2:9" x14ac:dyDescent="0.25">
      <c r="E166" s="18" t="s">
        <v>16</v>
      </c>
      <c r="F166" s="20" t="s">
        <v>17</v>
      </c>
      <c r="H166" s="18" t="s">
        <v>16</v>
      </c>
      <c r="I166" s="20" t="s">
        <v>17</v>
      </c>
    </row>
    <row r="167" spans="2:9" x14ac:dyDescent="0.25">
      <c r="E167" s="19" t="s">
        <v>11</v>
      </c>
      <c r="F167" s="21" t="s">
        <v>11</v>
      </c>
      <c r="H167" s="19" t="s">
        <v>11</v>
      </c>
      <c r="I167" s="21" t="s">
        <v>11</v>
      </c>
    </row>
    <row r="168" spans="2:9" x14ac:dyDescent="0.25">
      <c r="E168" s="5">
        <v>630000.00000000012</v>
      </c>
      <c r="F168" s="22"/>
      <c r="H168" s="5"/>
      <c r="I168" s="23">
        <v>630000.00000000012</v>
      </c>
    </row>
    <row r="169" spans="2:9" x14ac:dyDescent="0.25">
      <c r="E169"/>
      <c r="F169" s="23"/>
      <c r="I169" s="23"/>
    </row>
    <row r="170" spans="2:9" x14ac:dyDescent="0.25">
      <c r="B170" s="15" t="s">
        <v>60</v>
      </c>
    </row>
    <row r="172" spans="2:9" x14ac:dyDescent="0.25">
      <c r="B172" t="s">
        <v>62</v>
      </c>
    </row>
    <row r="174" spans="2:9" x14ac:dyDescent="0.25">
      <c r="B174" s="17" t="s">
        <v>64</v>
      </c>
      <c r="C174" s="17"/>
      <c r="D174" s="17"/>
      <c r="E174" s="17"/>
      <c r="F174" s="17"/>
      <c r="G174" s="17"/>
      <c r="H174" s="17"/>
      <c r="I174" s="17"/>
    </row>
    <row r="175" spans="2:9" x14ac:dyDescent="0.25">
      <c r="B175" s="17"/>
      <c r="C175" s="17"/>
      <c r="D175" s="17"/>
      <c r="E175" s="17"/>
      <c r="F175" s="17"/>
      <c r="G175" s="17"/>
      <c r="H175" s="17"/>
      <c r="I175" s="17"/>
    </row>
    <row r="176" spans="2:9" x14ac:dyDescent="0.25">
      <c r="B176" s="17"/>
      <c r="C176" s="17"/>
      <c r="D176" s="17"/>
      <c r="E176" s="17"/>
      <c r="F176" s="17"/>
      <c r="G176" s="17"/>
      <c r="H176" s="17"/>
      <c r="I176" s="17"/>
    </row>
    <row r="177" spans="2:9" x14ac:dyDescent="0.25">
      <c r="B177" s="17"/>
      <c r="C177" s="17"/>
      <c r="D177" s="17"/>
      <c r="E177" s="17"/>
      <c r="F177" s="17"/>
      <c r="G177" s="17"/>
      <c r="H177" s="17"/>
      <c r="I177" s="17"/>
    </row>
    <row r="178" spans="2:9" x14ac:dyDescent="0.25">
      <c r="B178" s="17"/>
      <c r="C178" s="17"/>
      <c r="D178" s="17"/>
      <c r="E178" s="17"/>
      <c r="F178" s="17"/>
      <c r="G178" s="17"/>
      <c r="H178" s="17"/>
      <c r="I178" s="17"/>
    </row>
    <row r="179" spans="2:9" x14ac:dyDescent="0.25">
      <c r="B179" s="17"/>
      <c r="C179" s="17"/>
      <c r="D179" s="17"/>
      <c r="E179" s="17"/>
      <c r="F179" s="17"/>
      <c r="G179" s="17"/>
      <c r="H179" s="17"/>
      <c r="I179" s="17"/>
    </row>
    <row r="181" spans="2:9" x14ac:dyDescent="0.25">
      <c r="B181" t="s">
        <v>63</v>
      </c>
    </row>
    <row r="183" spans="2:9" x14ac:dyDescent="0.25">
      <c r="B183" t="s">
        <v>65</v>
      </c>
    </row>
    <row r="185" spans="2:9" x14ac:dyDescent="0.25">
      <c r="B185" t="s">
        <v>66</v>
      </c>
    </row>
    <row r="186" spans="2:9" x14ac:dyDescent="0.25">
      <c r="B186" t="s">
        <v>67</v>
      </c>
    </row>
    <row r="187" spans="2:9" x14ac:dyDescent="0.25">
      <c r="E187" s="27" t="s">
        <v>68</v>
      </c>
      <c r="F187" s="27"/>
      <c r="H187" s="27" t="s">
        <v>30</v>
      </c>
      <c r="I187" s="27"/>
    </row>
    <row r="188" spans="2:9" x14ac:dyDescent="0.25">
      <c r="E188" s="18" t="s">
        <v>16</v>
      </c>
      <c r="F188" s="20" t="s">
        <v>17</v>
      </c>
      <c r="H188" s="18" t="s">
        <v>16</v>
      </c>
      <c r="I188" s="20" t="s">
        <v>17</v>
      </c>
    </row>
    <row r="189" spans="2:9" x14ac:dyDescent="0.25">
      <c r="E189" s="19" t="s">
        <v>11</v>
      </c>
      <c r="F189" s="21" t="s">
        <v>11</v>
      </c>
      <c r="H189" s="19" t="s">
        <v>11</v>
      </c>
      <c r="I189" s="21" t="s">
        <v>11</v>
      </c>
    </row>
    <row r="190" spans="2:9" x14ac:dyDescent="0.25">
      <c r="E190" s="5">
        <v>5000000</v>
      </c>
      <c r="F190" s="22"/>
      <c r="H190" s="5">
        <v>5000000</v>
      </c>
      <c r="I190" s="23">
        <v>5000000</v>
      </c>
    </row>
    <row r="191" spans="2:9" x14ac:dyDescent="0.25">
      <c r="E191"/>
      <c r="F191" s="23"/>
      <c r="I191" s="23"/>
    </row>
    <row r="192" spans="2:9" x14ac:dyDescent="0.25">
      <c r="B192" t="s">
        <v>69</v>
      </c>
    </row>
    <row r="194" spans="2:9" x14ac:dyDescent="0.25">
      <c r="B194" t="s">
        <v>67</v>
      </c>
    </row>
    <row r="196" spans="2:9" x14ac:dyDescent="0.25">
      <c r="B196" t="s">
        <v>71</v>
      </c>
      <c r="I196" s="4">
        <f>H190</f>
        <v>5000000</v>
      </c>
    </row>
    <row r="197" spans="2:9" x14ac:dyDescent="0.25">
      <c r="I197" s="4"/>
    </row>
    <row r="198" spans="2:9" x14ac:dyDescent="0.25">
      <c r="E198" s="27" t="s">
        <v>30</v>
      </c>
      <c r="F198" s="27"/>
      <c r="H198" s="27" t="s">
        <v>30</v>
      </c>
      <c r="I198" s="27"/>
    </row>
    <row r="199" spans="2:9" x14ac:dyDescent="0.25">
      <c r="E199" s="18" t="s">
        <v>16</v>
      </c>
      <c r="F199" s="20" t="s">
        <v>17</v>
      </c>
      <c r="H199" s="18" t="s">
        <v>16</v>
      </c>
      <c r="I199" s="20" t="s">
        <v>17</v>
      </c>
    </row>
    <row r="200" spans="2:9" x14ac:dyDescent="0.25">
      <c r="E200" s="19" t="s">
        <v>11</v>
      </c>
      <c r="F200" s="21" t="s">
        <v>11</v>
      </c>
      <c r="H200" s="19" t="s">
        <v>11</v>
      </c>
      <c r="I200" s="21" t="s">
        <v>11</v>
      </c>
    </row>
    <row r="201" spans="2:9" x14ac:dyDescent="0.25">
      <c r="E201" s="5">
        <v>350000.00000000006</v>
      </c>
      <c r="F201" s="22"/>
      <c r="H201" s="5"/>
      <c r="I201" s="23">
        <v>350000.00000000006</v>
      </c>
    </row>
    <row r="202" spans="2:9" x14ac:dyDescent="0.25">
      <c r="E202" s="5">
        <v>376344.04174499999</v>
      </c>
      <c r="F202" s="23"/>
      <c r="H202" s="5"/>
      <c r="I202" s="23">
        <v>376344.04174499999</v>
      </c>
    </row>
    <row r="203" spans="2:9" x14ac:dyDescent="0.25">
      <c r="E203" s="5">
        <v>402688.12466714997</v>
      </c>
      <c r="F203" s="23"/>
      <c r="H203" s="5"/>
      <c r="I203" s="23">
        <v>402688.12466714997</v>
      </c>
    </row>
    <row r="204" spans="2:9" x14ac:dyDescent="0.25">
      <c r="E204" s="5">
        <v>430876.2933938505</v>
      </c>
      <c r="F204" s="23"/>
      <c r="H204" s="5"/>
      <c r="I204" s="23">
        <v>430876.2933938505</v>
      </c>
    </row>
    <row r="205" spans="2:9" x14ac:dyDescent="0.25">
      <c r="E205" s="5">
        <v>461037.63393142004</v>
      </c>
      <c r="F205" s="23"/>
      <c r="H205" s="5"/>
      <c r="I205" s="23">
        <v>461037.63393142004</v>
      </c>
    </row>
    <row r="206" spans="2:9" x14ac:dyDescent="0.25">
      <c r="E206"/>
      <c r="F206" s="23"/>
      <c r="I206" s="23"/>
    </row>
    <row r="207" spans="2:9" x14ac:dyDescent="0.25">
      <c r="I207" s="4"/>
    </row>
    <row r="208" spans="2:9" hidden="1" x14ac:dyDescent="0.25">
      <c r="I208" s="4"/>
    </row>
    <row r="209" spans="2:9" hidden="1" x14ac:dyDescent="0.25">
      <c r="E209" s="27" t="s">
        <v>30</v>
      </c>
      <c r="F209" s="27"/>
      <c r="H209" s="27" t="s">
        <v>70</v>
      </c>
      <c r="I209" s="27"/>
    </row>
    <row r="210" spans="2:9" hidden="1" x14ac:dyDescent="0.25">
      <c r="E210" s="18" t="s">
        <v>16</v>
      </c>
      <c r="F210" s="20" t="s">
        <v>17</v>
      </c>
      <c r="H210" s="18" t="s">
        <v>16</v>
      </c>
      <c r="I210" s="20" t="s">
        <v>17</v>
      </c>
    </row>
    <row r="211" spans="2:9" hidden="1" x14ac:dyDescent="0.25">
      <c r="B211" t="s">
        <v>21</v>
      </c>
      <c r="E211" s="19" t="s">
        <v>11</v>
      </c>
      <c r="F211" s="21" t="s">
        <v>11</v>
      </c>
      <c r="H211" s="19" t="s">
        <v>11</v>
      </c>
      <c r="I211" s="21" t="s">
        <v>11</v>
      </c>
    </row>
    <row r="212" spans="2:9" hidden="1" x14ac:dyDescent="0.25">
      <c r="B212" t="s">
        <v>9</v>
      </c>
      <c r="E212" s="5">
        <f>0.07*I196</f>
        <v>350000.00000000006</v>
      </c>
      <c r="F212" s="22"/>
      <c r="H212" s="5"/>
      <c r="I212" s="23">
        <v>350000.00000000006</v>
      </c>
    </row>
    <row r="213" spans="2:9" hidden="1" x14ac:dyDescent="0.25">
      <c r="B213" t="s">
        <v>14</v>
      </c>
      <c r="E213" s="5">
        <f>H222</f>
        <v>376344.04174499999</v>
      </c>
      <c r="F213" s="23"/>
      <c r="I213" s="23">
        <v>376343.4535</v>
      </c>
    </row>
    <row r="214" spans="2:9" hidden="1" x14ac:dyDescent="0.25">
      <c r="E214" s="5">
        <f>H229</f>
        <v>402688.12466714997</v>
      </c>
      <c r="F214" s="23"/>
      <c r="I214" s="23">
        <v>402687.495245</v>
      </c>
    </row>
    <row r="215" spans="2:9" hidden="1" x14ac:dyDescent="0.25">
      <c r="E215" s="5">
        <f>H235</f>
        <v>430876.2933938505</v>
      </c>
      <c r="F215" s="23"/>
      <c r="I215" s="23">
        <v>430875.61991215002</v>
      </c>
    </row>
    <row r="216" spans="2:9" hidden="1" x14ac:dyDescent="0.25">
      <c r="E216" s="5">
        <f>H241</f>
        <v>461037.63393142004</v>
      </c>
      <c r="F216" s="23"/>
      <c r="I216" s="23">
        <v>461036.91330600058</v>
      </c>
    </row>
    <row r="217" spans="2:9" hidden="1" x14ac:dyDescent="0.25">
      <c r="E217"/>
      <c r="F217" s="23"/>
      <c r="I217" s="23"/>
    </row>
    <row r="218" spans="2:9" hidden="1" x14ac:dyDescent="0.25">
      <c r="I218" s="26"/>
    </row>
    <row r="219" spans="2:9" hidden="1" x14ac:dyDescent="0.25">
      <c r="B219" t="s">
        <v>72</v>
      </c>
      <c r="I219" s="5">
        <f>I213+I196</f>
        <v>5376343.4534999998</v>
      </c>
    </row>
    <row r="220" spans="2:9" hidden="1" x14ac:dyDescent="0.25"/>
    <row r="221" spans="2:9" hidden="1" x14ac:dyDescent="0.25">
      <c r="B221" t="s">
        <v>22</v>
      </c>
      <c r="H221" s="24"/>
      <c r="I221" s="25"/>
    </row>
    <row r="222" spans="2:9" hidden="1" x14ac:dyDescent="0.25">
      <c r="B222" t="s">
        <v>9</v>
      </c>
      <c r="C222" t="s">
        <v>30</v>
      </c>
      <c r="H222" s="5">
        <f>0.07*I219</f>
        <v>376344.04174499999</v>
      </c>
      <c r="I222" s="22"/>
    </row>
    <row r="223" spans="2:9" hidden="1" x14ac:dyDescent="0.25">
      <c r="B223" t="s">
        <v>14</v>
      </c>
      <c r="C223" t="s">
        <v>70</v>
      </c>
      <c r="I223" s="23">
        <f>H222</f>
        <v>376344.04174499999</v>
      </c>
    </row>
    <row r="224" spans="2:9" hidden="1" x14ac:dyDescent="0.25">
      <c r="I224" s="22"/>
    </row>
    <row r="225" spans="2:9" hidden="1" x14ac:dyDescent="0.25">
      <c r="I225" s="26"/>
    </row>
    <row r="226" spans="2:9" hidden="1" x14ac:dyDescent="0.25">
      <c r="B226" t="s">
        <v>72</v>
      </c>
      <c r="I226" s="5">
        <f>I223+I219</f>
        <v>5752687.4952449994</v>
      </c>
    </row>
    <row r="227" spans="2:9" hidden="1" x14ac:dyDescent="0.25"/>
    <row r="228" spans="2:9" hidden="1" x14ac:dyDescent="0.25">
      <c r="B228" t="s">
        <v>23</v>
      </c>
      <c r="H228" s="24"/>
      <c r="I228" s="25"/>
    </row>
    <row r="229" spans="2:9" hidden="1" x14ac:dyDescent="0.25">
      <c r="B229" t="s">
        <v>9</v>
      </c>
      <c r="C229" t="s">
        <v>30</v>
      </c>
      <c r="H229" s="5">
        <f>0.07*I226</f>
        <v>402688.12466714997</v>
      </c>
      <c r="I229" s="22"/>
    </row>
    <row r="230" spans="2:9" hidden="1" x14ac:dyDescent="0.25">
      <c r="B230" t="s">
        <v>14</v>
      </c>
      <c r="C230" t="s">
        <v>70</v>
      </c>
      <c r="I230" s="23">
        <f>H229</f>
        <v>402688.12466714997</v>
      </c>
    </row>
    <row r="231" spans="2:9" hidden="1" x14ac:dyDescent="0.25"/>
    <row r="232" spans="2:9" hidden="1" x14ac:dyDescent="0.25">
      <c r="B232" t="s">
        <v>72</v>
      </c>
      <c r="I232" s="5">
        <f>I230+I226</f>
        <v>6155375.6199121494</v>
      </c>
    </row>
    <row r="233" spans="2:9" hidden="1" x14ac:dyDescent="0.25"/>
    <row r="234" spans="2:9" hidden="1" x14ac:dyDescent="0.25">
      <c r="B234" t="s">
        <v>24</v>
      </c>
      <c r="H234" s="24"/>
      <c r="I234" s="25"/>
    </row>
    <row r="235" spans="2:9" hidden="1" x14ac:dyDescent="0.25">
      <c r="B235" t="s">
        <v>9</v>
      </c>
      <c r="C235" t="s">
        <v>30</v>
      </c>
      <c r="H235" s="5">
        <f>0.07*I232</f>
        <v>430876.2933938505</v>
      </c>
      <c r="I235" s="22"/>
    </row>
    <row r="236" spans="2:9" hidden="1" x14ac:dyDescent="0.25">
      <c r="B236" t="s">
        <v>14</v>
      </c>
      <c r="C236" t="s">
        <v>70</v>
      </c>
      <c r="I236" s="23">
        <f>H235</f>
        <v>430876.2933938505</v>
      </c>
    </row>
    <row r="237" spans="2:9" hidden="1" x14ac:dyDescent="0.25"/>
    <row r="238" spans="2:9" hidden="1" x14ac:dyDescent="0.25">
      <c r="B238" t="s">
        <v>72</v>
      </c>
      <c r="I238" s="5">
        <f>I236+I232</f>
        <v>6586251.9133059997</v>
      </c>
    </row>
    <row r="239" spans="2:9" hidden="1" x14ac:dyDescent="0.25"/>
    <row r="240" spans="2:9" hidden="1" x14ac:dyDescent="0.25">
      <c r="B240" t="s">
        <v>25</v>
      </c>
      <c r="H240" s="24"/>
      <c r="I240" s="25"/>
    </row>
    <row r="241" spans="2:9" hidden="1" x14ac:dyDescent="0.25">
      <c r="B241" t="s">
        <v>9</v>
      </c>
      <c r="C241" t="s">
        <v>30</v>
      </c>
      <c r="H241" s="5">
        <f>0.07*I238</f>
        <v>461037.63393142004</v>
      </c>
      <c r="I241" s="22"/>
    </row>
    <row r="242" spans="2:9" hidden="1" x14ac:dyDescent="0.25">
      <c r="B242" t="s">
        <v>14</v>
      </c>
      <c r="C242" t="s">
        <v>70</v>
      </c>
      <c r="I242" s="23">
        <f>H241</f>
        <v>461037.63393142004</v>
      </c>
    </row>
  </sheetData>
  <mergeCells count="28">
    <mergeCell ref="E165:F165"/>
    <mergeCell ref="H165:I165"/>
    <mergeCell ref="E187:F187"/>
    <mergeCell ref="H187:I187"/>
    <mergeCell ref="E209:F209"/>
    <mergeCell ref="H209:I209"/>
    <mergeCell ref="E198:F198"/>
    <mergeCell ref="H198:I198"/>
    <mergeCell ref="H136:I136"/>
    <mergeCell ref="E144:F144"/>
    <mergeCell ref="H144:I144"/>
    <mergeCell ref="H159:I159"/>
    <mergeCell ref="E159:F159"/>
    <mergeCell ref="B174:I179"/>
    <mergeCell ref="B96:I99"/>
    <mergeCell ref="B27:I28"/>
    <mergeCell ref="B39:I41"/>
    <mergeCell ref="B120:I123"/>
    <mergeCell ref="B154:I155"/>
    <mergeCell ref="H53:I53"/>
    <mergeCell ref="E53:F53"/>
    <mergeCell ref="H100:I100"/>
    <mergeCell ref="E100:F100"/>
    <mergeCell ref="E108:F108"/>
    <mergeCell ref="H108:I108"/>
    <mergeCell ref="E130:F130"/>
    <mergeCell ref="H130:I130"/>
    <mergeCell ref="E136:F136"/>
  </mergeCells>
  <pageMargins left="0.7" right="0.7" top="0.75" bottom="0.75" header="0.3" footer="0.3"/>
  <pageSetup scale="88" orientation="portrait" r:id="rId1"/>
  <rowBreaks count="3" manualBreakCount="3">
    <brk id="52" min="1" max="8" man="1"/>
    <brk id="134" min="1" max="8" man="1"/>
    <brk id="179" min="1"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2020-01-29T10:55:55Z</cp:lastPrinted>
  <dcterms:created xsi:type="dcterms:W3CDTF">2020-01-29T06:41:15Z</dcterms:created>
  <dcterms:modified xsi:type="dcterms:W3CDTF">2020-01-30T19:17:09Z</dcterms:modified>
</cp:coreProperties>
</file>